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12300" windowHeight="6405" activeTab="0"/>
  </bookViews>
  <sheets>
    <sheet name="Publicação 1 trimestre " sheetId="1" r:id="rId1"/>
    <sheet name="Planilha1" sheetId="2" r:id="rId2"/>
  </sheets>
  <definedNames>
    <definedName name="_xlnm.Print_Area" localSheetId="0">'Publicação 1 trimestre '!$A$1:$P$34</definedName>
  </definedNames>
  <calcPr fullCalcOnLoad="1"/>
</workbook>
</file>

<file path=xl/sharedStrings.xml><?xml version="1.0" encoding="utf-8"?>
<sst xmlns="http://schemas.openxmlformats.org/spreadsheetml/2006/main" count="108" uniqueCount="46">
  <si>
    <t>Razão Social Credor</t>
  </si>
  <si>
    <t>Valor Despesa Empenhada</t>
  </si>
  <si>
    <t>Valor Pago Financeiro</t>
  </si>
  <si>
    <t xml:space="preserve">Mês </t>
  </si>
  <si>
    <t>Orgão solicitante</t>
  </si>
  <si>
    <t>Objeto da Publicidade</t>
  </si>
  <si>
    <t>Período da Veiculação</t>
  </si>
  <si>
    <t>TOTAL</t>
  </si>
  <si>
    <t>Em cumprimento ao artigo 17 da Constituição do Estado e Lei 13.768, de 01/12/2000, especificamos a seguir as despesas praticadas com publicidade no</t>
  </si>
  <si>
    <t>Valor Despesa Liquidada / Cancelada</t>
  </si>
  <si>
    <t>Valor Pago Resto a Pagar</t>
  </si>
  <si>
    <t>RPP</t>
  </si>
  <si>
    <t>RPNP</t>
  </si>
  <si>
    <t>DATA</t>
  </si>
  <si>
    <t>GASTO TRIMESTRAL COM PUBLICIDADE</t>
  </si>
  <si>
    <t>SECULT</t>
  </si>
  <si>
    <t>LÁPIS RARO AGÊNCIA DE COMUNICAÇÃO LTDA</t>
  </si>
  <si>
    <t xml:space="preserve"> decorrer do PRIMEIRO TRIMESTRE do exercício de 2022 - Unidade Executora 1270008</t>
  </si>
  <si>
    <t>MEMORIA DE CÁLCULO</t>
  </si>
  <si>
    <t>MÊS</t>
  </si>
  <si>
    <t>VALOR EMPENHADO</t>
  </si>
  <si>
    <t>VALOR LIQUIDADO</t>
  </si>
  <si>
    <t>VALORES PAGOS</t>
  </si>
  <si>
    <t>RP</t>
  </si>
  <si>
    <t>DEA</t>
  </si>
  <si>
    <t>JANEIRO</t>
  </si>
  <si>
    <t>FEVEREIRO</t>
  </si>
  <si>
    <t>MARÇO</t>
  </si>
  <si>
    <t>TOTAL GERAL</t>
  </si>
  <si>
    <t>TDCO RETOMADA DA CULTURA E TURISMO</t>
  </si>
  <si>
    <t>***</t>
  </si>
  <si>
    <t>TDCO RETOMADA DA CULTURA E TURISMO CONTRAPARTIDA - 2ª FASE</t>
  </si>
  <si>
    <t>** Dados estimados após o término da veiculação campanha. Dados coletados a partir de julho/2020</t>
  </si>
  <si>
    <t>*** Valores referentes a liquidação de Resto a Pagar não Processado.</t>
  </si>
  <si>
    <t>**** Valores referentes a reforço ou cancelamento de empenho.</t>
  </si>
  <si>
    <t>***** Dados não aferidos face: campanha em curso, campanha anterior ao início da coleta de dados, apenas criação de campanha ou DEA - despesas de exercícios anteriores.</t>
  </si>
  <si>
    <t>* Número de impactos previstos através do planejamento de mídia. Dados coletados a partir de julho/2020.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 números apresentados são a somatória do público estimado de cada campanha, considerando que os critérios de aferição são os seguintes:
- TV: Simulação feita no MW Planview TV do Ibope. O software de pesquisa só afere os dados da capital, portanto estas informações são referentes às veiculações em Belo Horizonte.
- Rádio: Simulação feita no MW Planview TV. O software de pesquisa só afere os dados da capital, portanto estas informações são referentes às veiculações em Belo Horizonte.
- Internet portais: impressões / impactos
- Redes sociais: alcance
- Jornal: tiragem    
- OOH: fluxo carros / dia
- Não é possível aferir: Situação na qual os dados disponíveis pelo veículo/mercado não são oficiais, nem aferidos e atestados por institutos de pesquisa.</t>
  </si>
  <si>
    <t>Impacto*</t>
  </si>
  <si>
    <t>Avaliação dos resultados da campanha**</t>
  </si>
  <si>
    <t>Fonte do Recurso</t>
  </si>
  <si>
    <t>******Gastos realizados através de TERMOS DE DESCENTRALIZAÇÃO DE CRÉDITO ORÇAMENTÁRIO - TDCO'S celebrado com a Secretaria Geral.</t>
  </si>
  <si>
    <t>1/2021</t>
  </si>
  <si>
    <t>2/2021</t>
  </si>
  <si>
    <t>Número TDCO******</t>
  </si>
  <si>
    <t>*****</t>
  </si>
  <si>
    <t>Criação, produção e veiculação de peças gráficas e digitais, para divulgar e atender os Destinos Turísticos de Minas Gerais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</si>
</sst>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#,##0.00"/>
    <numFmt numFmtId="173" formatCode="&quot;R$&quot;\ #,##0.00"/>
    <numFmt numFmtId="174" formatCode="00000"/>
    <numFmt numFmtId="175" formatCode="#,##0.00;[Red]#,##0.00"/>
    <numFmt numFmtId="176" formatCode="0.00_ ;[Red]\-0.00\ "/>
    <numFmt numFmtId="177" formatCode="#,##0.00_ ;[Red]\-#,##0.00\ 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4"/>
      <color rgb="FFFF0000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77" fontId="53" fillId="0" borderId="0" xfId="0" applyNumberFormat="1" applyFont="1" applyAlignment="1">
      <alignment horizontal="right" vertical="center"/>
    </xf>
    <xf numFmtId="177" fontId="5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1" fontId="28" fillId="34" borderId="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3" fillId="0" borderId="0" xfId="0" applyFont="1" applyAlignment="1">
      <alignment/>
    </xf>
    <xf numFmtId="177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177" fontId="32" fillId="35" borderId="10" xfId="0" applyNumberFormat="1" applyFont="1" applyFill="1" applyBorder="1" applyAlignment="1">
      <alignment horizontal="center" vertical="center" wrapText="1"/>
    </xf>
    <xf numFmtId="1" fontId="20" fillId="34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7" fontId="20" fillId="33" borderId="11" xfId="0" applyNumberFormat="1" applyFont="1" applyFill="1" applyBorder="1" applyAlignment="1">
      <alignment horizontal="right" vertical="center" wrapText="1"/>
    </xf>
    <xf numFmtId="177" fontId="3" fillId="36" borderId="11" xfId="0" applyNumberFormat="1" applyFont="1" applyFill="1" applyBorder="1" applyAlignment="1">
      <alignment horizontal="right" vertical="center"/>
    </xf>
    <xf numFmtId="177" fontId="3" fillId="36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" fontId="30" fillId="34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1" fontId="25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/>
    </xf>
    <xf numFmtId="8" fontId="2" fillId="0" borderId="12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/>
    </xf>
    <xf numFmtId="8" fontId="2" fillId="0" borderId="13" xfId="0" applyNumberFormat="1" applyFont="1" applyBorder="1" applyAlignment="1">
      <alignment/>
    </xf>
    <xf numFmtId="8" fontId="2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0" fontId="52" fillId="0" borderId="0" xfId="0" applyFont="1" applyAlignment="1">
      <alignment horizontal="center" vertical="center"/>
    </xf>
    <xf numFmtId="177" fontId="28" fillId="0" borderId="0" xfId="0" applyNumberFormat="1" applyFont="1" applyAlignment="1">
      <alignment horizontal="center" vertical="center"/>
    </xf>
    <xf numFmtId="177" fontId="28" fillId="33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  <xf numFmtId="177" fontId="2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53" fillId="0" borderId="0" xfId="0" applyFont="1" applyAlignment="1">
      <alignment horizontal="center"/>
    </xf>
    <xf numFmtId="17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177" fontId="33" fillId="37" borderId="14" xfId="0" applyNumberFormat="1" applyFont="1" applyFill="1" applyBorder="1" applyAlignment="1">
      <alignment horizontal="right" vertical="center"/>
    </xf>
    <xf numFmtId="1" fontId="20" fillId="34" borderId="15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7" fontId="20" fillId="33" borderId="15" xfId="0" applyNumberFormat="1" applyFont="1" applyFill="1" applyBorder="1" applyAlignment="1">
      <alignment horizontal="right" vertical="center" wrapText="1"/>
    </xf>
    <xf numFmtId="177" fontId="28" fillId="33" borderId="15" xfId="0" applyNumberFormat="1" applyFont="1" applyFill="1" applyBorder="1" applyAlignment="1">
      <alignment horizontal="center" vertical="center"/>
    </xf>
    <xf numFmtId="177" fontId="3" fillId="36" borderId="15" xfId="0" applyNumberFormat="1" applyFont="1" applyFill="1" applyBorder="1" applyAlignment="1">
      <alignment horizontal="right" vertical="center"/>
    </xf>
    <xf numFmtId="177" fontId="3" fillId="36" borderId="16" xfId="0" applyNumberFormat="1" applyFont="1" applyFill="1" applyBorder="1" applyAlignment="1">
      <alignment horizontal="right" vertical="center"/>
    </xf>
    <xf numFmtId="177" fontId="31" fillId="8" borderId="17" xfId="0" applyNumberFormat="1" applyFont="1" applyFill="1" applyBorder="1" applyAlignment="1">
      <alignment horizontal="right" vertical="center"/>
    </xf>
    <xf numFmtId="177" fontId="32" fillId="35" borderId="11" xfId="0" applyNumberFormat="1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77" fontId="33" fillId="37" borderId="19" xfId="0" applyNumberFormat="1" applyFont="1" applyFill="1" applyBorder="1" applyAlignment="1">
      <alignment horizontal="right" vertical="center"/>
    </xf>
    <xf numFmtId="17" fontId="20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" fontId="20" fillId="33" borderId="15" xfId="0" applyNumberFormat="1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1" fontId="20" fillId="34" borderId="20" xfId="0" applyNumberFormat="1" applyFont="1" applyFill="1" applyBorder="1" applyAlignment="1">
      <alignment horizontal="center" vertical="center"/>
    </xf>
    <xf numFmtId="1" fontId="20" fillId="34" borderId="21" xfId="0" applyNumberFormat="1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14" fontId="31" fillId="37" borderId="22" xfId="0" applyNumberFormat="1" applyFont="1" applyFill="1" applyBorder="1" applyAlignment="1">
      <alignment horizontal="center" vertical="center"/>
    </xf>
    <xf numFmtId="14" fontId="31" fillId="37" borderId="14" xfId="0" applyNumberFormat="1" applyFont="1" applyFill="1" applyBorder="1" applyAlignment="1">
      <alignment horizontal="center" vertical="center"/>
    </xf>
    <xf numFmtId="0" fontId="57" fillId="38" borderId="23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" fontId="32" fillId="35" borderId="18" xfId="0" applyNumberFormat="1" applyFont="1" applyFill="1" applyBorder="1" applyAlignment="1">
      <alignment horizontal="center" vertical="center" wrapText="1"/>
    </xf>
    <xf numFmtId="1" fontId="32" fillId="35" borderId="11" xfId="0" applyNumberFormat="1" applyFont="1" applyFill="1" applyBorder="1" applyAlignment="1">
      <alignment horizontal="center" vertical="center" wrapText="1"/>
    </xf>
    <xf numFmtId="177" fontId="32" fillId="35" borderId="18" xfId="0" applyNumberFormat="1" applyFont="1" applyFill="1" applyBorder="1" applyAlignment="1">
      <alignment horizontal="center" vertical="center" wrapText="1"/>
    </xf>
    <xf numFmtId="177" fontId="32" fillId="35" borderId="11" xfId="0" applyNumberFormat="1" applyFont="1" applyFill="1" applyBorder="1" applyAlignment="1">
      <alignment horizontal="center" vertical="center" wrapText="1"/>
    </xf>
    <xf numFmtId="177" fontId="32" fillId="35" borderId="24" xfId="0" applyNumberFormat="1" applyFont="1" applyFill="1" applyBorder="1" applyAlignment="1">
      <alignment horizontal="center" vertical="center" wrapText="1"/>
    </xf>
    <xf numFmtId="177" fontId="33" fillId="37" borderId="25" xfId="0" applyNumberFormat="1" applyFont="1" applyFill="1" applyBorder="1" applyAlignment="1">
      <alignment horizontal="right" vertical="center"/>
    </xf>
    <xf numFmtId="177" fontId="33" fillId="37" borderId="2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14" fontId="31" fillId="37" borderId="27" xfId="0" applyNumberFormat="1" applyFont="1" applyFill="1" applyBorder="1" applyAlignment="1">
      <alignment horizontal="center" vertical="center"/>
    </xf>
    <xf numFmtId="14" fontId="31" fillId="37" borderId="28" xfId="0" applyNumberFormat="1" applyFont="1" applyFill="1" applyBorder="1" applyAlignment="1">
      <alignment horizontal="center" vertical="center"/>
    </xf>
    <xf numFmtId="14" fontId="31" fillId="37" borderId="26" xfId="0" applyNumberFormat="1" applyFont="1" applyFill="1" applyBorder="1" applyAlignment="1">
      <alignment horizontal="center" vertical="center"/>
    </xf>
    <xf numFmtId="177" fontId="33" fillId="37" borderId="1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177" fontId="31" fillId="8" borderId="29" xfId="0" applyNumberFormat="1" applyFont="1" applyFill="1" applyBorder="1" applyAlignment="1">
      <alignment horizontal="right" vertical="center"/>
    </xf>
    <xf numFmtId="177" fontId="31" fillId="8" borderId="30" xfId="0" applyNumberFormat="1" applyFont="1" applyFill="1" applyBorder="1" applyAlignment="1">
      <alignment horizontal="right" vertical="center"/>
    </xf>
    <xf numFmtId="0" fontId="31" fillId="39" borderId="31" xfId="0" applyFont="1" applyFill="1" applyBorder="1" applyAlignment="1">
      <alignment horizontal="center" vertical="center"/>
    </xf>
    <xf numFmtId="0" fontId="31" fillId="39" borderId="32" xfId="0" applyFont="1" applyFill="1" applyBorder="1" applyAlignment="1">
      <alignment horizontal="center" vertical="center"/>
    </xf>
    <xf numFmtId="0" fontId="31" fillId="39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8" fontId="2" fillId="0" borderId="11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/>
    </xf>
    <xf numFmtId="8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90" zoomScaleSheetLayoutView="90" zoomScalePageLayoutView="0" workbookViewId="0" topLeftCell="A16">
      <selection activeCell="A26" sqref="A26:P26"/>
    </sheetView>
  </sheetViews>
  <sheetFormatPr defaultColWidth="9.140625" defaultRowHeight="12.75"/>
  <cols>
    <col min="1" max="1" width="5.00390625" style="12" customWidth="1"/>
    <col min="2" max="2" width="5.00390625" style="12" hidden="1" customWidth="1"/>
    <col min="3" max="3" width="12.00390625" style="12" bestFit="1" customWidth="1"/>
    <col min="4" max="4" width="50.7109375" style="26" customWidth="1"/>
    <col min="5" max="5" width="41.00390625" style="13" customWidth="1"/>
    <col min="6" max="6" width="16.7109375" style="13" customWidth="1"/>
    <col min="7" max="8" width="13.00390625" style="13" customWidth="1"/>
    <col min="9" max="9" width="15.421875" style="13" customWidth="1"/>
    <col min="10" max="10" width="13.00390625" style="13" customWidth="1"/>
    <col min="11" max="11" width="18.7109375" style="14" customWidth="1"/>
    <col min="12" max="12" width="17.421875" style="14" customWidth="1"/>
    <col min="13" max="13" width="3.57421875" style="63" bestFit="1" customWidth="1"/>
    <col min="14" max="14" width="14.00390625" style="14" bestFit="1" customWidth="1"/>
    <col min="15" max="15" width="14.28125" style="15" bestFit="1" customWidth="1"/>
    <col min="16" max="16" width="15.28125" style="15" bestFit="1" customWidth="1"/>
    <col min="17" max="107" width="9.140625" style="12" customWidth="1"/>
    <col min="108" max="108" width="12.421875" style="12" bestFit="1" customWidth="1"/>
    <col min="109" max="16384" width="9.140625" style="12" customWidth="1"/>
  </cols>
  <sheetData>
    <row r="1" spans="1:16" s="31" customFormat="1" ht="18" customHeight="1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ht="18" customHeight="1">
      <c r="D2" s="13"/>
    </row>
    <row r="3" spans="1:16" s="32" customFormat="1" ht="15.75">
      <c r="A3" s="133" t="s">
        <v>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32" customFormat="1" ht="15.75">
      <c r="A4" s="133" t="s">
        <v>17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8" customHeight="1" thickBot="1">
      <c r="A5" s="11"/>
      <c r="B5" s="11"/>
      <c r="C5" s="11"/>
      <c r="D5" s="11"/>
      <c r="E5" s="11"/>
      <c r="F5" s="88"/>
      <c r="G5" s="11"/>
      <c r="H5" s="11"/>
      <c r="I5" s="11"/>
      <c r="J5" s="11"/>
      <c r="K5" s="11"/>
      <c r="L5" s="11"/>
      <c r="M5" s="62"/>
      <c r="N5" s="11"/>
      <c r="O5" s="11"/>
      <c r="P5" s="11"/>
    </row>
    <row r="6" spans="1:16" s="34" customFormat="1" ht="30" customHeight="1">
      <c r="A6" s="106" t="s">
        <v>3</v>
      </c>
      <c r="B6" s="86"/>
      <c r="C6" s="102" t="s">
        <v>4</v>
      </c>
      <c r="D6" s="102" t="s">
        <v>5</v>
      </c>
      <c r="E6" s="98" t="s">
        <v>0</v>
      </c>
      <c r="F6" s="98" t="s">
        <v>43</v>
      </c>
      <c r="G6" s="98" t="s">
        <v>6</v>
      </c>
      <c r="H6" s="98" t="s">
        <v>37</v>
      </c>
      <c r="I6" s="98" t="s">
        <v>38</v>
      </c>
      <c r="J6" s="109" t="s">
        <v>39</v>
      </c>
      <c r="K6" s="111" t="s">
        <v>1</v>
      </c>
      <c r="L6" s="111" t="s">
        <v>9</v>
      </c>
      <c r="M6" s="111"/>
      <c r="N6" s="111" t="s">
        <v>2</v>
      </c>
      <c r="O6" s="111" t="s">
        <v>10</v>
      </c>
      <c r="P6" s="113"/>
    </row>
    <row r="7" spans="1:16" s="34" customFormat="1" ht="30" customHeight="1">
      <c r="A7" s="107"/>
      <c r="B7" s="87"/>
      <c r="C7" s="103"/>
      <c r="D7" s="103"/>
      <c r="E7" s="99"/>
      <c r="F7" s="99"/>
      <c r="G7" s="99"/>
      <c r="H7" s="99"/>
      <c r="I7" s="99"/>
      <c r="J7" s="110"/>
      <c r="K7" s="112"/>
      <c r="L7" s="112"/>
      <c r="M7" s="112"/>
      <c r="N7" s="112"/>
      <c r="O7" s="85" t="s">
        <v>11</v>
      </c>
      <c r="P7" s="35" t="s">
        <v>12</v>
      </c>
    </row>
    <row r="8" spans="1:22" s="43" customFormat="1" ht="30">
      <c r="A8" s="100">
        <v>1</v>
      </c>
      <c r="B8" s="36">
        <v>2</v>
      </c>
      <c r="C8" s="37" t="s">
        <v>15</v>
      </c>
      <c r="D8" s="38" t="s">
        <v>31</v>
      </c>
      <c r="E8" s="69" t="s">
        <v>16</v>
      </c>
      <c r="F8" s="92" t="s">
        <v>41</v>
      </c>
      <c r="G8" s="72">
        <v>44501</v>
      </c>
      <c r="H8" s="73">
        <v>30101290</v>
      </c>
      <c r="I8" s="73">
        <v>1642607</v>
      </c>
      <c r="J8" s="39">
        <v>10</v>
      </c>
      <c r="K8" s="40">
        <v>0</v>
      </c>
      <c r="L8" s="40">
        <v>29295</v>
      </c>
      <c r="M8" s="64" t="s">
        <v>30</v>
      </c>
      <c r="N8" s="40">
        <v>0</v>
      </c>
      <c r="O8" s="41">
        <v>0</v>
      </c>
      <c r="P8" s="42">
        <v>0</v>
      </c>
      <c r="U8" s="44"/>
      <c r="V8" s="44"/>
    </row>
    <row r="9" spans="1:22" s="43" customFormat="1" ht="18" customHeight="1" thickBot="1">
      <c r="A9" s="101"/>
      <c r="B9" s="75">
        <v>3</v>
      </c>
      <c r="C9" s="76" t="s">
        <v>15</v>
      </c>
      <c r="D9" s="77" t="s">
        <v>29</v>
      </c>
      <c r="E9" s="78" t="s">
        <v>16</v>
      </c>
      <c r="F9" s="93" t="s">
        <v>41</v>
      </c>
      <c r="G9" s="90">
        <v>44501</v>
      </c>
      <c r="H9" s="91">
        <v>28709065</v>
      </c>
      <c r="I9" s="91">
        <v>29179236</v>
      </c>
      <c r="J9" s="79">
        <v>24</v>
      </c>
      <c r="K9" s="80">
        <v>0</v>
      </c>
      <c r="L9" s="80">
        <v>1932958.55</v>
      </c>
      <c r="M9" s="81" t="s">
        <v>30</v>
      </c>
      <c r="N9" s="80">
        <v>0</v>
      </c>
      <c r="O9" s="82">
        <v>0</v>
      </c>
      <c r="P9" s="83">
        <v>0</v>
      </c>
      <c r="U9" s="44"/>
      <c r="V9" s="44"/>
    </row>
    <row r="10" spans="1:16" s="32" customFormat="1" ht="18" customHeight="1" thickBot="1">
      <c r="A10" s="45"/>
      <c r="B10" s="45"/>
      <c r="C10" s="46"/>
      <c r="D10" s="47"/>
      <c r="E10" s="48"/>
      <c r="F10" s="48"/>
      <c r="G10" s="104" t="s">
        <v>7</v>
      </c>
      <c r="H10" s="105"/>
      <c r="I10" s="105"/>
      <c r="J10" s="105"/>
      <c r="K10" s="74">
        <f>SUM(K9:K9)</f>
        <v>0</v>
      </c>
      <c r="L10" s="121">
        <f>SUM(L8:L9)</f>
        <v>1962253.55</v>
      </c>
      <c r="M10" s="121"/>
      <c r="N10" s="74">
        <f>SUM(N9:N9)</f>
        <v>0</v>
      </c>
      <c r="O10" s="74">
        <f>SUM(O9:O9)</f>
        <v>0</v>
      </c>
      <c r="P10" s="89">
        <f>SUM(P9:P9)</f>
        <v>0</v>
      </c>
    </row>
    <row r="11" spans="1:22" ht="18" customHeight="1" thickBot="1">
      <c r="A11" s="17"/>
      <c r="B11" s="17"/>
      <c r="C11" s="1"/>
      <c r="D11" s="18"/>
      <c r="E11" s="19"/>
      <c r="F11" s="19"/>
      <c r="G11" s="20"/>
      <c r="H11" s="20"/>
      <c r="I11" s="20"/>
      <c r="J11" s="20"/>
      <c r="K11" s="21"/>
      <c r="L11" s="21"/>
      <c r="M11" s="65"/>
      <c r="N11" s="21"/>
      <c r="U11" s="16"/>
      <c r="V11" s="16"/>
    </row>
    <row r="12" spans="1:16" s="34" customFormat="1" ht="30" customHeight="1">
      <c r="A12" s="106" t="s">
        <v>3</v>
      </c>
      <c r="B12" s="86"/>
      <c r="C12" s="102" t="s">
        <v>4</v>
      </c>
      <c r="D12" s="102" t="s">
        <v>5</v>
      </c>
      <c r="E12" s="98" t="s">
        <v>0</v>
      </c>
      <c r="F12" s="98" t="s">
        <v>43</v>
      </c>
      <c r="G12" s="98" t="s">
        <v>6</v>
      </c>
      <c r="H12" s="98" t="s">
        <v>37</v>
      </c>
      <c r="I12" s="98" t="s">
        <v>38</v>
      </c>
      <c r="J12" s="109" t="s">
        <v>39</v>
      </c>
      <c r="K12" s="111" t="s">
        <v>1</v>
      </c>
      <c r="L12" s="111" t="s">
        <v>9</v>
      </c>
      <c r="M12" s="111"/>
      <c r="N12" s="111" t="s">
        <v>2</v>
      </c>
      <c r="O12" s="111" t="s">
        <v>10</v>
      </c>
      <c r="P12" s="113"/>
    </row>
    <row r="13" spans="1:16" s="34" customFormat="1" ht="30" customHeight="1">
      <c r="A13" s="107"/>
      <c r="B13" s="87"/>
      <c r="C13" s="103"/>
      <c r="D13" s="103"/>
      <c r="E13" s="99"/>
      <c r="F13" s="99"/>
      <c r="G13" s="99"/>
      <c r="H13" s="99"/>
      <c r="I13" s="99"/>
      <c r="J13" s="110"/>
      <c r="K13" s="112"/>
      <c r="L13" s="112"/>
      <c r="M13" s="112"/>
      <c r="N13" s="112"/>
      <c r="O13" s="85" t="s">
        <v>11</v>
      </c>
      <c r="P13" s="35" t="s">
        <v>12</v>
      </c>
    </row>
    <row r="14" spans="1:22" s="43" customFormat="1" ht="30">
      <c r="A14" s="100">
        <v>2</v>
      </c>
      <c r="B14" s="36">
        <v>2</v>
      </c>
      <c r="C14" s="37" t="s">
        <v>15</v>
      </c>
      <c r="D14" s="38" t="s">
        <v>31</v>
      </c>
      <c r="E14" s="69" t="s">
        <v>16</v>
      </c>
      <c r="F14" s="92" t="s">
        <v>41</v>
      </c>
      <c r="G14" s="72">
        <v>44501</v>
      </c>
      <c r="H14" s="73">
        <v>30101290</v>
      </c>
      <c r="I14" s="73">
        <v>1642607</v>
      </c>
      <c r="J14" s="39">
        <v>10</v>
      </c>
      <c r="K14" s="40">
        <v>0</v>
      </c>
      <c r="L14" s="40">
        <v>5189.8</v>
      </c>
      <c r="M14" s="64" t="s">
        <v>30</v>
      </c>
      <c r="N14" s="40">
        <v>0</v>
      </c>
      <c r="O14" s="41">
        <v>0</v>
      </c>
      <c r="P14" s="42">
        <v>0</v>
      </c>
      <c r="U14" s="44"/>
      <c r="V14" s="44"/>
    </row>
    <row r="15" spans="1:22" s="43" customFormat="1" ht="18" customHeight="1" thickBot="1">
      <c r="A15" s="101"/>
      <c r="B15" s="75">
        <v>3</v>
      </c>
      <c r="C15" s="76" t="s">
        <v>15</v>
      </c>
      <c r="D15" s="77" t="s">
        <v>29</v>
      </c>
      <c r="E15" s="78" t="s">
        <v>16</v>
      </c>
      <c r="F15" s="93" t="s">
        <v>41</v>
      </c>
      <c r="G15" s="90">
        <v>44501</v>
      </c>
      <c r="H15" s="91">
        <v>28709065</v>
      </c>
      <c r="I15" s="91">
        <v>29179236</v>
      </c>
      <c r="J15" s="79">
        <v>24</v>
      </c>
      <c r="K15" s="80">
        <v>0</v>
      </c>
      <c r="L15" s="80">
        <v>109818.75</v>
      </c>
      <c r="M15" s="81" t="s">
        <v>30</v>
      </c>
      <c r="N15" s="80">
        <v>0</v>
      </c>
      <c r="O15" s="82">
        <v>365664.75</v>
      </c>
      <c r="P15" s="83">
        <v>2017059.91</v>
      </c>
      <c r="U15" s="44"/>
      <c r="V15" s="44"/>
    </row>
    <row r="16" spans="1:16" s="32" customFormat="1" ht="18" customHeight="1" thickBot="1">
      <c r="A16" s="45"/>
      <c r="B16" s="45"/>
      <c r="C16" s="46"/>
      <c r="D16" s="47"/>
      <c r="E16" s="48"/>
      <c r="F16" s="48"/>
      <c r="G16" s="104" t="s">
        <v>7</v>
      </c>
      <c r="H16" s="105"/>
      <c r="I16" s="105"/>
      <c r="J16" s="105"/>
      <c r="K16" s="74">
        <f>SUM(K15:K15)</f>
        <v>0</v>
      </c>
      <c r="L16" s="121">
        <f>SUM(L14:L15)</f>
        <v>115008.55</v>
      </c>
      <c r="M16" s="121"/>
      <c r="N16" s="74">
        <f>SUM(N15:N15)</f>
        <v>0</v>
      </c>
      <c r="O16" s="74">
        <f>SUM(O15:O15)</f>
        <v>365664.75</v>
      </c>
      <c r="P16" s="89">
        <f>SUM(P15:P15)</f>
        <v>2017059.91</v>
      </c>
    </row>
    <row r="17" spans="1:22" ht="18" customHeight="1" thickBot="1">
      <c r="A17" s="17"/>
      <c r="B17" s="17"/>
      <c r="C17" s="1"/>
      <c r="D17" s="18"/>
      <c r="E17" s="19"/>
      <c r="F17" s="19"/>
      <c r="G17" s="20"/>
      <c r="H17" s="20"/>
      <c r="I17" s="20"/>
      <c r="J17" s="20"/>
      <c r="K17" s="21"/>
      <c r="L17" s="21"/>
      <c r="M17" s="65"/>
      <c r="N17" s="21"/>
      <c r="U17" s="16"/>
      <c r="V17" s="16"/>
    </row>
    <row r="18" spans="1:16" s="34" customFormat="1" ht="30" customHeight="1">
      <c r="A18" s="106" t="s">
        <v>3</v>
      </c>
      <c r="B18" s="86"/>
      <c r="C18" s="102" t="s">
        <v>4</v>
      </c>
      <c r="D18" s="102" t="s">
        <v>5</v>
      </c>
      <c r="E18" s="98" t="s">
        <v>0</v>
      </c>
      <c r="F18" s="98" t="s">
        <v>43</v>
      </c>
      <c r="G18" s="98" t="s">
        <v>6</v>
      </c>
      <c r="H18" s="98" t="s">
        <v>37</v>
      </c>
      <c r="I18" s="98" t="s">
        <v>38</v>
      </c>
      <c r="J18" s="109" t="s">
        <v>39</v>
      </c>
      <c r="K18" s="111" t="s">
        <v>1</v>
      </c>
      <c r="L18" s="111" t="s">
        <v>9</v>
      </c>
      <c r="M18" s="111"/>
      <c r="N18" s="111" t="s">
        <v>2</v>
      </c>
      <c r="O18" s="111" t="s">
        <v>10</v>
      </c>
      <c r="P18" s="113"/>
    </row>
    <row r="19" spans="1:16" s="34" customFormat="1" ht="30" customHeight="1">
      <c r="A19" s="107"/>
      <c r="B19" s="87"/>
      <c r="C19" s="103"/>
      <c r="D19" s="103"/>
      <c r="E19" s="99"/>
      <c r="F19" s="99"/>
      <c r="G19" s="99"/>
      <c r="H19" s="99"/>
      <c r="I19" s="99"/>
      <c r="J19" s="110"/>
      <c r="K19" s="112"/>
      <c r="L19" s="112"/>
      <c r="M19" s="112"/>
      <c r="N19" s="112"/>
      <c r="O19" s="85" t="s">
        <v>11</v>
      </c>
      <c r="P19" s="35" t="s">
        <v>12</v>
      </c>
    </row>
    <row r="20" spans="1:22" s="43" customFormat="1" ht="30">
      <c r="A20" s="100">
        <v>3</v>
      </c>
      <c r="B20" s="36">
        <v>2</v>
      </c>
      <c r="C20" s="37" t="s">
        <v>15</v>
      </c>
      <c r="D20" s="38" t="s">
        <v>31</v>
      </c>
      <c r="E20" s="69" t="s">
        <v>16</v>
      </c>
      <c r="F20" s="92" t="s">
        <v>41</v>
      </c>
      <c r="G20" s="72">
        <v>44501</v>
      </c>
      <c r="H20" s="73">
        <v>30101290</v>
      </c>
      <c r="I20" s="73">
        <v>1642607</v>
      </c>
      <c r="J20" s="39">
        <v>10</v>
      </c>
      <c r="K20" s="40">
        <v>0</v>
      </c>
      <c r="L20" s="40">
        <v>84564.92</v>
      </c>
      <c r="M20" s="64" t="s">
        <v>30</v>
      </c>
      <c r="N20" s="40">
        <v>0</v>
      </c>
      <c r="O20" s="41">
        <v>0</v>
      </c>
      <c r="P20" s="42">
        <v>34212.83</v>
      </c>
      <c r="U20" s="44"/>
      <c r="V20" s="44"/>
    </row>
    <row r="21" spans="1:22" s="43" customFormat="1" ht="18" customHeight="1">
      <c r="A21" s="100"/>
      <c r="B21" s="36">
        <v>3</v>
      </c>
      <c r="C21" s="37" t="s">
        <v>15</v>
      </c>
      <c r="D21" s="38" t="s">
        <v>29</v>
      </c>
      <c r="E21" s="69" t="s">
        <v>16</v>
      </c>
      <c r="F21" s="92" t="s">
        <v>41</v>
      </c>
      <c r="G21" s="72">
        <v>44501</v>
      </c>
      <c r="H21" s="73">
        <v>28709065</v>
      </c>
      <c r="I21" s="73">
        <v>29179236</v>
      </c>
      <c r="J21" s="39">
        <v>24</v>
      </c>
      <c r="K21" s="40">
        <v>0</v>
      </c>
      <c r="L21" s="40">
        <v>237132.23</v>
      </c>
      <c r="M21" s="64" t="s">
        <v>30</v>
      </c>
      <c r="N21" s="40">
        <v>0</v>
      </c>
      <c r="O21" s="41">
        <v>0</v>
      </c>
      <c r="P21" s="42">
        <v>8874.79</v>
      </c>
      <c r="U21" s="44"/>
      <c r="V21" s="44"/>
    </row>
    <row r="22" spans="1:22" s="43" customFormat="1" ht="45.75" thickBot="1">
      <c r="A22" s="101"/>
      <c r="B22" s="75">
        <v>1</v>
      </c>
      <c r="C22" s="76" t="s">
        <v>15</v>
      </c>
      <c r="D22" s="97" t="s">
        <v>45</v>
      </c>
      <c r="E22" s="78" t="s">
        <v>16</v>
      </c>
      <c r="F22" s="94" t="s">
        <v>42</v>
      </c>
      <c r="G22" s="95">
        <v>44713</v>
      </c>
      <c r="H22" s="96" t="s">
        <v>44</v>
      </c>
      <c r="I22" s="96" t="s">
        <v>44</v>
      </c>
      <c r="J22" s="79">
        <v>24</v>
      </c>
      <c r="K22" s="80">
        <v>500000</v>
      </c>
      <c r="L22" s="80">
        <v>0</v>
      </c>
      <c r="M22" s="81"/>
      <c r="N22" s="80">
        <v>0</v>
      </c>
      <c r="O22" s="82">
        <v>0</v>
      </c>
      <c r="P22" s="83">
        <v>0</v>
      </c>
      <c r="U22" s="44"/>
      <c r="V22" s="44"/>
    </row>
    <row r="23" spans="1:16" s="32" customFormat="1" ht="18" customHeight="1" thickBot="1">
      <c r="A23" s="45"/>
      <c r="B23" s="45"/>
      <c r="C23" s="46"/>
      <c r="D23" s="47"/>
      <c r="E23" s="48"/>
      <c r="F23" s="48"/>
      <c r="G23" s="118" t="s">
        <v>7</v>
      </c>
      <c r="H23" s="119"/>
      <c r="I23" s="119"/>
      <c r="J23" s="120"/>
      <c r="K23" s="74">
        <f>SUM(K20:K22)</f>
        <v>500000</v>
      </c>
      <c r="L23" s="114">
        <f>SUM(L20:L22)</f>
        <v>321697.15</v>
      </c>
      <c r="M23" s="115"/>
      <c r="N23" s="74">
        <f>SUM(N20:N22)</f>
        <v>0</v>
      </c>
      <c r="O23" s="74">
        <f>SUM(O20:O22)</f>
        <v>0</v>
      </c>
      <c r="P23" s="74">
        <f>SUM(P20:P22)</f>
        <v>43087.62</v>
      </c>
    </row>
    <row r="24" spans="1:22" ht="18" customHeight="1" thickBot="1">
      <c r="A24" s="17"/>
      <c r="B24" s="17"/>
      <c r="C24" s="1"/>
      <c r="D24" s="18"/>
      <c r="E24" s="19"/>
      <c r="F24" s="19"/>
      <c r="G24" s="20"/>
      <c r="H24" s="20"/>
      <c r="I24" s="20"/>
      <c r="J24" s="20"/>
      <c r="K24" s="21"/>
      <c r="L24" s="21"/>
      <c r="M24" s="65"/>
      <c r="N24" s="21"/>
      <c r="U24" s="16"/>
      <c r="V24" s="16"/>
    </row>
    <row r="25" spans="1:16" ht="18" customHeight="1" thickBot="1">
      <c r="A25" s="22"/>
      <c r="B25" s="22"/>
      <c r="C25" s="14"/>
      <c r="D25" s="23"/>
      <c r="E25" s="24"/>
      <c r="F25" s="24"/>
      <c r="G25" s="129" t="s">
        <v>28</v>
      </c>
      <c r="H25" s="130"/>
      <c r="I25" s="130"/>
      <c r="J25" s="131"/>
      <c r="K25" s="84">
        <f>K23+K16+K10</f>
        <v>500000</v>
      </c>
      <c r="L25" s="127">
        <f>L10+L16+L23</f>
        <v>2398959.25</v>
      </c>
      <c r="M25" s="128"/>
      <c r="N25" s="84">
        <f>N23+N16+N10</f>
        <v>0</v>
      </c>
      <c r="O25" s="84">
        <f>O23+O16+O10</f>
        <v>365664.75</v>
      </c>
      <c r="P25" s="84">
        <f>P23+P16+P10</f>
        <v>2060147.53</v>
      </c>
    </row>
    <row r="26" spans="1:21" ht="111" customHeight="1">
      <c r="A26" s="117" t="s">
        <v>36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70"/>
      <c r="R26" s="70"/>
      <c r="S26" s="70"/>
      <c r="T26" s="70"/>
      <c r="U26" s="70"/>
    </row>
    <row r="27" spans="1:21" ht="12.75">
      <c r="A27" s="116" t="s">
        <v>32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33"/>
      <c r="R27" s="33"/>
      <c r="S27" s="33"/>
      <c r="T27" s="33"/>
      <c r="U27" s="33"/>
    </row>
    <row r="28" spans="1:21" ht="12.75">
      <c r="A28" s="116" t="s">
        <v>33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33"/>
      <c r="R28" s="33"/>
      <c r="S28" s="33"/>
      <c r="T28" s="33"/>
      <c r="U28" s="33"/>
    </row>
    <row r="29" spans="1:21" ht="12.75">
      <c r="A29" s="116" t="s">
        <v>34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33"/>
      <c r="R29" s="33"/>
      <c r="S29" s="33"/>
      <c r="T29" s="33"/>
      <c r="U29" s="33"/>
    </row>
    <row r="30" spans="1:21" ht="12.75">
      <c r="A30" s="116" t="s">
        <v>35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33"/>
      <c r="R30" s="33"/>
      <c r="S30" s="33"/>
      <c r="T30" s="33"/>
      <c r="U30" s="33"/>
    </row>
    <row r="31" spans="1:16" ht="15" customHeight="1">
      <c r="A31" s="108" t="s">
        <v>40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2" ht="15">
      <c r="A32" s="25"/>
      <c r="B32" s="25"/>
    </row>
    <row r="33" spans="1:15" ht="12.75">
      <c r="A33" s="125" t="s">
        <v>13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2.75">
      <c r="A34" s="27"/>
      <c r="B34" s="27"/>
      <c r="C34" s="27"/>
      <c r="D34" s="10"/>
      <c r="E34" s="4"/>
      <c r="F34" s="4"/>
      <c r="G34" s="10"/>
      <c r="H34" s="10"/>
      <c r="I34" s="10"/>
      <c r="J34" s="10"/>
      <c r="K34" s="6"/>
      <c r="L34" s="6"/>
      <c r="M34" s="66"/>
      <c r="N34" s="6"/>
      <c r="O34" s="28"/>
    </row>
    <row r="35" spans="1:15" ht="12.75">
      <c r="A35" s="27"/>
      <c r="B35" s="27"/>
      <c r="C35" s="27"/>
      <c r="D35" s="10"/>
      <c r="E35" s="5"/>
      <c r="F35" s="5"/>
      <c r="G35" s="10"/>
      <c r="H35" s="10"/>
      <c r="I35" s="10"/>
      <c r="J35" s="10"/>
      <c r="K35" s="6"/>
      <c r="L35" s="6"/>
      <c r="M35" s="66"/>
      <c r="N35" s="6"/>
      <c r="O35" s="28"/>
    </row>
    <row r="36" spans="1:16" ht="18.75">
      <c r="A36" s="126"/>
      <c r="B36" s="126"/>
      <c r="C36" s="126"/>
      <c r="D36" s="126"/>
      <c r="E36" s="124"/>
      <c r="F36" s="124"/>
      <c r="G36" s="124"/>
      <c r="H36" s="71"/>
      <c r="I36" s="71"/>
      <c r="J36" s="71"/>
      <c r="K36" s="7"/>
      <c r="L36" s="29"/>
      <c r="M36" s="67"/>
      <c r="N36" s="29"/>
      <c r="O36" s="29"/>
      <c r="P36" s="29"/>
    </row>
    <row r="37" spans="1:16" ht="18.75">
      <c r="A37" s="122"/>
      <c r="B37" s="122"/>
      <c r="C37" s="122"/>
      <c r="D37" s="122"/>
      <c r="E37" s="123"/>
      <c r="F37" s="123"/>
      <c r="G37" s="123"/>
      <c r="H37" s="9"/>
      <c r="I37" s="9"/>
      <c r="J37" s="9"/>
      <c r="K37" s="7"/>
      <c r="L37" s="29"/>
      <c r="M37" s="67"/>
      <c r="N37" s="29"/>
      <c r="O37" s="29"/>
      <c r="P37" s="29"/>
    </row>
    <row r="38" spans="4:14" ht="12.75">
      <c r="D38" s="30"/>
      <c r="E38" s="2"/>
      <c r="F38" s="2"/>
      <c r="K38" s="15"/>
      <c r="L38" s="15"/>
      <c r="M38" s="68"/>
      <c r="N38" s="15"/>
    </row>
  </sheetData>
  <sheetProtection/>
  <mergeCells count="64">
    <mergeCell ref="L10:M10"/>
    <mergeCell ref="L6:M7"/>
    <mergeCell ref="A4:P4"/>
    <mergeCell ref="A3:P3"/>
    <mergeCell ref="D6:D7"/>
    <mergeCell ref="G6:G7"/>
    <mergeCell ref="K6:K7"/>
    <mergeCell ref="A6:A7"/>
    <mergeCell ref="N6:N7"/>
    <mergeCell ref="O6:P6"/>
    <mergeCell ref="C6:C7"/>
    <mergeCell ref="E6:E7"/>
    <mergeCell ref="A1:P1"/>
    <mergeCell ref="E12:E13"/>
    <mergeCell ref="G12:G13"/>
    <mergeCell ref="K12:K13"/>
    <mergeCell ref="L12:M13"/>
    <mergeCell ref="N12:N13"/>
    <mergeCell ref="O12:P12"/>
    <mergeCell ref="F6:F7"/>
    <mergeCell ref="A37:D37"/>
    <mergeCell ref="E37:G37"/>
    <mergeCell ref="E36:G36"/>
    <mergeCell ref="A33:O33"/>
    <mergeCell ref="A36:D36"/>
    <mergeCell ref="L25:M25"/>
    <mergeCell ref="A30:P30"/>
    <mergeCell ref="A29:P29"/>
    <mergeCell ref="A28:P28"/>
    <mergeCell ref="G25:J25"/>
    <mergeCell ref="L16:M16"/>
    <mergeCell ref="A18:A19"/>
    <mergeCell ref="C18:C19"/>
    <mergeCell ref="D18:D19"/>
    <mergeCell ref="E18:E19"/>
    <mergeCell ref="G18:G19"/>
    <mergeCell ref="K18:K19"/>
    <mergeCell ref="L18:M19"/>
    <mergeCell ref="O18:P18"/>
    <mergeCell ref="L23:M23"/>
    <mergeCell ref="A27:P27"/>
    <mergeCell ref="A26:P26"/>
    <mergeCell ref="H18:H19"/>
    <mergeCell ref="J18:J19"/>
    <mergeCell ref="G23:J23"/>
    <mergeCell ref="A31:P31"/>
    <mergeCell ref="H6:H7"/>
    <mergeCell ref="I6:I7"/>
    <mergeCell ref="J6:J7"/>
    <mergeCell ref="H12:H13"/>
    <mergeCell ref="I12:I13"/>
    <mergeCell ref="J12:J13"/>
    <mergeCell ref="G10:J10"/>
    <mergeCell ref="A8:A9"/>
    <mergeCell ref="N18:N19"/>
    <mergeCell ref="F12:F13"/>
    <mergeCell ref="F18:F19"/>
    <mergeCell ref="A20:A22"/>
    <mergeCell ref="A14:A15"/>
    <mergeCell ref="I18:I19"/>
    <mergeCell ref="C12:C13"/>
    <mergeCell ref="D12:D13"/>
    <mergeCell ref="G16:J16"/>
    <mergeCell ref="A12:A13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4.140625" style="0" bestFit="1" customWidth="1"/>
    <col min="2" max="2" width="20.00390625" style="0" bestFit="1" customWidth="1"/>
    <col min="3" max="3" width="14.7109375" style="0" bestFit="1" customWidth="1"/>
    <col min="4" max="6" width="7.421875" style="0" bestFit="1" customWidth="1"/>
    <col min="7" max="7" width="13.140625" style="0" bestFit="1" customWidth="1"/>
    <col min="8" max="8" width="15.7109375" style="0" bestFit="1" customWidth="1"/>
  </cols>
  <sheetData>
    <row r="1" spans="1:8" ht="12.75">
      <c r="A1" s="138" t="s">
        <v>18</v>
      </c>
      <c r="B1" s="138"/>
      <c r="C1" s="138"/>
      <c r="D1" s="138"/>
      <c r="E1" s="138"/>
      <c r="F1" s="138"/>
      <c r="G1" s="138"/>
      <c r="H1" s="138"/>
    </row>
    <row r="2" ht="12.75">
      <c r="A2" s="49"/>
    </row>
    <row r="3" spans="1:8" ht="12.75">
      <c r="A3" s="139" t="s">
        <v>19</v>
      </c>
      <c r="B3" s="50" t="s">
        <v>20</v>
      </c>
      <c r="C3" s="140" t="s">
        <v>21</v>
      </c>
      <c r="D3" s="140"/>
      <c r="E3" s="141" t="s">
        <v>22</v>
      </c>
      <c r="F3" s="142"/>
      <c r="G3" s="142"/>
      <c r="H3" s="143"/>
    </row>
    <row r="4" spans="1:8" ht="12.75">
      <c r="A4" s="139"/>
      <c r="B4" s="51"/>
      <c r="C4" s="51" t="s">
        <v>23</v>
      </c>
      <c r="D4" s="51">
        <v>2022</v>
      </c>
      <c r="E4" s="51">
        <v>2022</v>
      </c>
      <c r="F4" s="51" t="s">
        <v>24</v>
      </c>
      <c r="G4" s="51" t="s">
        <v>11</v>
      </c>
      <c r="H4" s="51" t="s">
        <v>12</v>
      </c>
    </row>
    <row r="5" spans="1:8" ht="12.75">
      <c r="A5" s="139" t="s">
        <v>25</v>
      </c>
      <c r="B5" s="52">
        <v>0</v>
      </c>
      <c r="C5" s="52">
        <v>1962253.55</v>
      </c>
      <c r="D5" s="52">
        <v>0</v>
      </c>
      <c r="E5" s="53">
        <v>0</v>
      </c>
      <c r="F5" s="53">
        <v>0</v>
      </c>
      <c r="G5" s="53">
        <v>0</v>
      </c>
      <c r="H5" s="53">
        <v>0</v>
      </c>
    </row>
    <row r="6" spans="1:8" ht="12.75">
      <c r="A6" s="139"/>
      <c r="B6" s="54">
        <f>SUM(B5:B5)</f>
        <v>0</v>
      </c>
      <c r="C6" s="134">
        <f>SUM(C5:D5)</f>
        <v>1962253.55</v>
      </c>
      <c r="D6" s="134"/>
      <c r="E6" s="56">
        <f>E5</f>
        <v>0</v>
      </c>
      <c r="F6" s="56">
        <f>F5</f>
        <v>0</v>
      </c>
      <c r="G6" s="57">
        <f>G5</f>
        <v>0</v>
      </c>
      <c r="H6" s="57">
        <f>H5</f>
        <v>0</v>
      </c>
    </row>
    <row r="7" spans="1:8" ht="12.75">
      <c r="A7" s="58"/>
      <c r="B7" s="59"/>
      <c r="C7" s="60"/>
      <c r="D7" s="60"/>
      <c r="E7" s="61"/>
      <c r="F7" s="61"/>
      <c r="G7" s="61"/>
      <c r="H7" s="61"/>
    </row>
    <row r="8" spans="1:8" ht="12.75">
      <c r="A8" s="135" t="s">
        <v>26</v>
      </c>
      <c r="B8" s="52">
        <v>0</v>
      </c>
      <c r="C8" s="52">
        <v>115008.55</v>
      </c>
      <c r="D8" s="52">
        <v>0</v>
      </c>
      <c r="E8" s="53">
        <v>0</v>
      </c>
      <c r="F8" s="53">
        <v>0</v>
      </c>
      <c r="G8" s="53">
        <v>365664.75</v>
      </c>
      <c r="H8" s="53">
        <v>2017059.91</v>
      </c>
    </row>
    <row r="9" spans="1:8" ht="12.75">
      <c r="A9" s="135"/>
      <c r="B9" s="54">
        <f>B8</f>
        <v>0</v>
      </c>
      <c r="C9" s="134">
        <f>C8+D8</f>
        <v>115008.55</v>
      </c>
      <c r="D9" s="134"/>
      <c r="E9" s="56">
        <f>E8</f>
        <v>0</v>
      </c>
      <c r="F9" s="56">
        <f>F8</f>
        <v>0</v>
      </c>
      <c r="G9" s="56">
        <f>G8</f>
        <v>365664.75</v>
      </c>
      <c r="H9" s="56">
        <f>H8</f>
        <v>2017059.91</v>
      </c>
    </row>
    <row r="10" spans="1:8" ht="12.75">
      <c r="A10" s="58"/>
      <c r="B10" s="60"/>
      <c r="C10" s="60"/>
      <c r="D10" s="60"/>
      <c r="E10" s="61"/>
      <c r="F10" s="61"/>
      <c r="G10" s="61"/>
      <c r="H10" s="61"/>
    </row>
    <row r="11" spans="1:8" ht="12.75">
      <c r="A11" s="135" t="s">
        <v>27</v>
      </c>
      <c r="B11" s="52">
        <v>500000</v>
      </c>
      <c r="C11" s="52">
        <v>365127.29</v>
      </c>
      <c r="D11" s="52">
        <v>0</v>
      </c>
      <c r="E11" s="53">
        <v>0</v>
      </c>
      <c r="F11" s="53">
        <v>0</v>
      </c>
      <c r="G11" s="53">
        <v>0</v>
      </c>
      <c r="H11" s="53">
        <v>43087.62</v>
      </c>
    </row>
    <row r="12" spans="1:8" ht="12.75">
      <c r="A12" s="135"/>
      <c r="B12" s="54">
        <f>B11</f>
        <v>500000</v>
      </c>
      <c r="C12" s="134">
        <f>C11+D11</f>
        <v>365127.29</v>
      </c>
      <c r="D12" s="134"/>
      <c r="E12" s="56">
        <f>E11</f>
        <v>0</v>
      </c>
      <c r="F12" s="56">
        <f>F11</f>
        <v>0</v>
      </c>
      <c r="G12" s="56">
        <f>G11</f>
        <v>0</v>
      </c>
      <c r="H12" s="56">
        <f>H11</f>
        <v>43087.62</v>
      </c>
    </row>
    <row r="13" spans="1:8" ht="12.75">
      <c r="A13" s="60"/>
      <c r="B13" s="60"/>
      <c r="C13" s="60"/>
      <c r="D13" s="60"/>
      <c r="E13" s="61"/>
      <c r="F13" s="61"/>
      <c r="G13" s="61"/>
      <c r="H13" s="61"/>
    </row>
    <row r="14" spans="1:8" ht="12.75">
      <c r="A14" s="55" t="s">
        <v>28</v>
      </c>
      <c r="B14" s="54">
        <f>SUM(B12+B9+B6)</f>
        <v>500000</v>
      </c>
      <c r="C14" s="136">
        <f>C12+C9+C6</f>
        <v>2442389.39</v>
      </c>
      <c r="D14" s="137"/>
      <c r="E14" s="56">
        <f>E12+E9+E6</f>
        <v>0</v>
      </c>
      <c r="F14" s="56">
        <f>F12+F9+F6</f>
        <v>0</v>
      </c>
      <c r="G14" s="56">
        <f>G12+G9+G6</f>
        <v>365664.75</v>
      </c>
      <c r="H14" s="56">
        <f>H12+H9+H6</f>
        <v>2060147.53</v>
      </c>
    </row>
    <row r="15" ht="12.75">
      <c r="D15" s="8"/>
    </row>
    <row r="16" ht="12.75">
      <c r="D16" s="8"/>
    </row>
    <row r="17" spans="1:4" ht="12.75">
      <c r="A17" s="3"/>
      <c r="D17" s="8"/>
    </row>
    <row r="18" ht="12.75">
      <c r="D18" s="8"/>
    </row>
    <row r="19" ht="12.75">
      <c r="D19" s="8"/>
    </row>
    <row r="20" ht="12.75">
      <c r="D20" s="8"/>
    </row>
    <row r="21" ht="12.75">
      <c r="D21" s="8"/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  <row r="31" ht="12.75">
      <c r="D31" s="8"/>
    </row>
  </sheetData>
  <sheetProtection/>
  <mergeCells count="11">
    <mergeCell ref="A1:H1"/>
    <mergeCell ref="A3:A4"/>
    <mergeCell ref="C3:D3"/>
    <mergeCell ref="E3:H3"/>
    <mergeCell ref="A5:A6"/>
    <mergeCell ref="C6:D6"/>
    <mergeCell ref="A8:A9"/>
    <mergeCell ref="C9:D9"/>
    <mergeCell ref="A11:A12"/>
    <mergeCell ref="C12:D12"/>
    <mergeCell ref="C14:D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Gilmar Rodrigues de Oliveira (SEGOV)</dc:creator>
  <cp:keywords/>
  <dc:description/>
  <cp:lastModifiedBy>Juliana de Paula Marçal (SECRETARIA GERAL)</cp:lastModifiedBy>
  <cp:lastPrinted>2022-06-06T19:20:57Z</cp:lastPrinted>
  <dcterms:created xsi:type="dcterms:W3CDTF">2015-04-16T18:28:32Z</dcterms:created>
  <dcterms:modified xsi:type="dcterms:W3CDTF">2022-06-08T13:41:05Z</dcterms:modified>
  <cp:category/>
  <cp:version/>
  <cp:contentType/>
  <cp:contentStatus/>
</cp:coreProperties>
</file>